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0" windowWidth="13335" windowHeight="7680"/>
  </bookViews>
  <sheets>
    <sheet name="Status Report" sheetId="1" r:id="rId1"/>
    <sheet name="David" sheetId="2" r:id="rId2"/>
    <sheet name="Edward" sheetId="3" r:id="rId3"/>
    <sheet name="Shaquana" sheetId="4" r:id="rId4"/>
    <sheet name="Jens" sheetId="6" r:id="rId5"/>
    <sheet name="Adam" sheetId="5" r:id="rId6"/>
  </sheets>
  <calcPr calcId="144525"/>
</workbook>
</file>

<file path=xl/calcChain.xml><?xml version="1.0" encoding="utf-8"?>
<calcChain xmlns="http://schemas.openxmlformats.org/spreadsheetml/2006/main">
  <c r="B7" i="6" l="1"/>
  <c r="B6" i="6"/>
  <c r="B5" i="6"/>
  <c r="B4" i="6"/>
  <c r="B1" i="6"/>
  <c r="B7" i="5"/>
  <c r="B6" i="5"/>
  <c r="F12" i="5"/>
  <c r="F11" i="5"/>
  <c r="F10" i="5"/>
  <c r="F9" i="5"/>
  <c r="F8" i="5"/>
  <c r="F7" i="5"/>
  <c r="F6" i="5"/>
  <c r="F5" i="5"/>
  <c r="F4" i="5"/>
  <c r="F3" i="5"/>
  <c r="F12" i="6"/>
  <c r="F11" i="6"/>
  <c r="F10" i="6"/>
  <c r="F9" i="6"/>
  <c r="F8" i="6"/>
  <c r="F7" i="6"/>
  <c r="F6" i="6"/>
  <c r="F5" i="6"/>
  <c r="F4" i="6"/>
  <c r="F3" i="6"/>
  <c r="F14" i="6" s="1"/>
  <c r="B1" i="5"/>
  <c r="F12" i="4"/>
  <c r="F14" i="4" s="1"/>
  <c r="F11" i="4"/>
  <c r="F10" i="4"/>
  <c r="F9" i="4"/>
  <c r="F8" i="4"/>
  <c r="F7" i="4"/>
  <c r="F6" i="4"/>
  <c r="F5" i="4"/>
  <c r="F4" i="4"/>
  <c r="F3" i="4"/>
  <c r="B7" i="4"/>
  <c r="B6" i="4"/>
  <c r="B4" i="4"/>
  <c r="B1" i="4"/>
  <c r="F14" i="2"/>
  <c r="F14" i="3"/>
  <c r="F12" i="3"/>
  <c r="F11" i="3"/>
  <c r="F10" i="3"/>
  <c r="F9" i="3"/>
  <c r="F8" i="3"/>
  <c r="F7" i="3"/>
  <c r="F6" i="3"/>
  <c r="F5" i="3"/>
  <c r="F4" i="3"/>
  <c r="F3" i="3"/>
  <c r="F12" i="2"/>
  <c r="F11" i="2"/>
  <c r="F10" i="2"/>
  <c r="F9" i="2"/>
  <c r="F8" i="2"/>
  <c r="F7" i="2"/>
  <c r="F6" i="2"/>
  <c r="F5" i="2"/>
  <c r="F4" i="2"/>
  <c r="F3" i="2"/>
  <c r="B7" i="2"/>
  <c r="B6" i="2"/>
  <c r="B5" i="2"/>
  <c r="B4" i="2"/>
  <c r="B7" i="3"/>
  <c r="B6" i="3"/>
  <c r="B5" i="3"/>
  <c r="B4" i="3"/>
  <c r="F14" i="5" l="1"/>
  <c r="L36" i="1"/>
  <c r="B1" i="3"/>
  <c r="L64" i="1"/>
  <c r="L63" i="1"/>
  <c r="L62" i="1"/>
  <c r="L61" i="1"/>
  <c r="L65" i="1" s="1"/>
  <c r="L60" i="1"/>
  <c r="L56" i="1"/>
  <c r="L55" i="1"/>
  <c r="L54" i="1"/>
  <c r="L53" i="1"/>
  <c r="L52" i="1"/>
  <c r="L57" i="1" s="1"/>
  <c r="L45" i="1"/>
  <c r="L46" i="1"/>
  <c r="B5" i="4" s="1"/>
  <c r="L47" i="1"/>
  <c r="L48" i="1"/>
  <c r="B5" i="5" s="1"/>
  <c r="L44" i="1"/>
  <c r="L38" i="1"/>
  <c r="M38" i="1"/>
  <c r="N38" i="1" s="1"/>
  <c r="L39" i="1"/>
  <c r="M39" i="1"/>
  <c r="L40" i="1"/>
  <c r="B4" i="5" s="1"/>
  <c r="M40" i="1"/>
  <c r="N40" i="1" s="1"/>
  <c r="L37" i="1"/>
  <c r="M37" i="1" s="1"/>
  <c r="B1" i="2"/>
  <c r="K20" i="1"/>
  <c r="K21" i="1"/>
  <c r="K22" i="1"/>
  <c r="K23" i="1"/>
  <c r="K24" i="1"/>
  <c r="K25" i="1"/>
  <c r="K26" i="1"/>
  <c r="K27" i="1"/>
  <c r="K19" i="1"/>
  <c r="K18" i="1"/>
  <c r="M36" i="1"/>
  <c r="M44" i="1" s="1"/>
  <c r="M46" i="1"/>
  <c r="N46" i="1" s="1"/>
  <c r="N36" i="1"/>
  <c r="M54" i="1"/>
  <c r="M62" i="1" s="1"/>
  <c r="N62" i="1" s="1"/>
  <c r="N39" i="1"/>
  <c r="L41" i="1" l="1"/>
  <c r="L49" i="1"/>
  <c r="M48" i="1"/>
  <c r="M56" i="1" s="1"/>
  <c r="N56" i="1" s="1"/>
  <c r="N54" i="1"/>
  <c r="M45" i="1"/>
  <c r="N37" i="1"/>
  <c r="N41" i="1"/>
  <c r="N48" i="1"/>
  <c r="M47" i="1"/>
  <c r="N44" i="1"/>
  <c r="M52" i="1"/>
  <c r="M41" i="1"/>
  <c r="M64" i="1" l="1"/>
  <c r="N64" i="1" s="1"/>
  <c r="M49" i="1"/>
  <c r="M53" i="1"/>
  <c r="N45" i="1"/>
  <c r="M55" i="1"/>
  <c r="N47" i="1"/>
  <c r="N49" i="1" s="1"/>
  <c r="M60" i="1"/>
  <c r="N52" i="1"/>
  <c r="M57" i="1"/>
  <c r="N53" i="1" l="1"/>
  <c r="M61" i="1"/>
  <c r="N61" i="1" s="1"/>
  <c r="M63" i="1"/>
  <c r="N63" i="1" s="1"/>
  <c r="N55" i="1"/>
  <c r="N57" i="1" s="1"/>
  <c r="M65" i="1"/>
  <c r="N60" i="1"/>
  <c r="N65" i="1" s="1"/>
</calcChain>
</file>

<file path=xl/sharedStrings.xml><?xml version="1.0" encoding="utf-8"?>
<sst xmlns="http://schemas.openxmlformats.org/spreadsheetml/2006/main" count="188" uniqueCount="73">
  <si>
    <t>Project Name:</t>
  </si>
  <si>
    <t>Report Date:</t>
  </si>
  <si>
    <t>Project Description:</t>
  </si>
  <si>
    <t>Cycle (P, 1, or 2):</t>
  </si>
  <si>
    <t>Cycle Intent:</t>
  </si>
  <si>
    <t>AU Electro-Aviation</t>
  </si>
  <si>
    <t>Team 1, Members:</t>
  </si>
  <si>
    <t>Jens Johnson, Shaquana Peterson, Ed Budimier, David Mason, Adam Gould</t>
  </si>
  <si>
    <t>Cycle One (1)</t>
  </si>
  <si>
    <t xml:space="preserve">Begin prototype by designing a front-end application and circuit design capable of being interfaced to an electric, 26" indoor helicopter's existing control board.  </t>
  </si>
  <si>
    <t xml:space="preserve">Autonimous aviation with indoor helicopter. </t>
  </si>
  <si>
    <t>TASKS</t>
  </si>
  <si>
    <t>Planned</t>
  </si>
  <si>
    <t>Actual</t>
  </si>
  <si>
    <t>Task #</t>
  </si>
  <si>
    <t>Task Description (Add rows as needed)</t>
  </si>
  <si>
    <t>Cycle planned for completion</t>
  </si>
  <si>
    <t>Total planned hours</t>
  </si>
  <si>
    <t>Planned hours this cycle</t>
  </si>
  <si>
    <t>Actual hours this cycle</t>
  </si>
  <si>
    <t>Total Hours</t>
  </si>
  <si>
    <t>Status      (%) Compl..</t>
  </si>
  <si>
    <t>Team Management</t>
  </si>
  <si>
    <t>Reporting</t>
  </si>
  <si>
    <t>Editing</t>
  </si>
  <si>
    <t>Website Management</t>
  </si>
  <si>
    <t>Budgeting</t>
  </si>
  <si>
    <t>Purchasing/Market Research</t>
  </si>
  <si>
    <t>Programming</t>
  </si>
  <si>
    <t>Circuit Design</t>
  </si>
  <si>
    <t>Prototype Testing and Troubleshooting</t>
  </si>
  <si>
    <t>To insert new row right click on this row number and click insert</t>
  </si>
  <si>
    <t>TEAM MEMBER HOURS</t>
  </si>
  <si>
    <t>Record # of hours each person spent on each task this week, then total by week, cycle, and project.</t>
  </si>
  <si>
    <t>Name</t>
  </si>
  <si>
    <r>
      <t>Task</t>
    </r>
    <r>
      <rPr>
        <b/>
        <vertAlign val="superscript"/>
        <sz val="11"/>
        <color indexed="8"/>
        <rFont val="Calibri"/>
        <family val="2"/>
      </rPr>
      <t>3</t>
    </r>
  </si>
  <si>
    <t>Week</t>
  </si>
  <si>
    <t>Cycle</t>
  </si>
  <si>
    <t>Project</t>
  </si>
  <si>
    <t>David Mason</t>
  </si>
  <si>
    <t>Ed Budimier</t>
  </si>
  <si>
    <t>Shaquana Peterson</t>
  </si>
  <si>
    <t>Jens Johnson</t>
  </si>
  <si>
    <t>Adam Gould</t>
  </si>
  <si>
    <t>Accomplishments since last status report:</t>
  </si>
  <si>
    <t>Obstacles encountered since last status report and actions to deal with same:</t>
  </si>
  <si>
    <t>Risks facing the project and actions to deal with same:</t>
  </si>
  <si>
    <t>Team members should review formal risk management concepts and incorporate those here.</t>
  </si>
  <si>
    <t>Objectives for the next week:</t>
  </si>
  <si>
    <t>Ideally, this week’s objectives will be next week’s accomplishments. Like accomplishments, these must be concrete and subject to physical demonstration.</t>
  </si>
  <si>
    <t>Notes:</t>
  </si>
  <si>
    <r>
      <t>Accomplishments</t>
    </r>
    <r>
      <rPr>
        <i/>
        <sz val="9"/>
        <color indexed="8"/>
        <rFont val="Calibri"/>
        <family val="2"/>
      </rPr>
      <t xml:space="preserve"> must have some deliverable form (e.g., it cannot be stated that “serial interface programming was learned”; rather, data demonstrating those concepts learned must be presented (e.g. a program that successfully sends a character to serial port is demonstrated).</t>
    </r>
  </si>
  <si>
    <r>
      <t>1</t>
    </r>
    <r>
      <rPr>
        <sz val="8"/>
        <color indexed="8"/>
        <rFont val="Calibri"/>
        <family val="2"/>
      </rPr>
      <t>Planned Total should equal   (# of team members)   x   (10 hrs. per week)   x   (Proposal weeks (3) + Cycle 1 weeks (4) + Cycle 2 weeks (5) = 12 weeks).</t>
    </r>
  </si>
  <si>
    <r>
      <t>2</t>
    </r>
    <r>
      <rPr>
        <sz val="8"/>
        <color indexed="8"/>
        <rFont val="Calibri"/>
        <family val="2"/>
      </rPr>
      <t>Assumes 7.5 hours per week for 12 weeks. Should be mainly team leader(s).</t>
    </r>
  </si>
  <si>
    <r>
      <t xml:space="preserve">ELEC 4000 Senior Design Status Report
</t>
    </r>
    <r>
      <rPr>
        <sz val="10"/>
        <color indexed="8"/>
        <rFont val="Calibri"/>
        <family val="2"/>
      </rPr>
      <t>Excel Template Created by: David Mason</t>
    </r>
  </si>
  <si>
    <t>Meeting</t>
  </si>
  <si>
    <t>Week 1</t>
  </si>
  <si>
    <t>Week 2</t>
  </si>
  <si>
    <t>Week 3</t>
  </si>
  <si>
    <t>Week 4</t>
  </si>
  <si>
    <t>Cycle 1</t>
  </si>
  <si>
    <t>2/10/11 - 2/16/11</t>
  </si>
  <si>
    <t>2/17/11 - 2/23/11</t>
  </si>
  <si>
    <t>2/24/11 - 3/2/11</t>
  </si>
  <si>
    <t>Total</t>
  </si>
  <si>
    <t>3/3/11 - 3/9/11</t>
  </si>
  <si>
    <t xml:space="preserve">1) Day one presented a new obstacle, how to interface the microcontroller with the helicopters control system. 
</t>
  </si>
  <si>
    <t>1) Will we be able to use wireless communications? 
2) How will we interface a secondary power supply?</t>
  </si>
  <si>
    <t xml:space="preserve">1) Measured Payload of 26" helicopter
2)Accessed helicopters main controll board and began circuit analysis.
</t>
  </si>
  <si>
    <t>1) Measure the controller signals.
2) Develop and debug logical program flow. 
3) Start Prototying the controller and sensors</t>
  </si>
  <si>
    <t>Hours per task</t>
  </si>
  <si>
    <t>Date</t>
  </si>
  <si>
    <t>Hours per 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</si>
</sst>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8"/>
      <color indexed="8"/>
      <name val="Calibri"/>
      <family val="2"/>
    </font>
    <font>
      <i/>
      <u/>
      <sz val="9"/>
      <color indexed="8"/>
      <name val="Calibri"/>
      <family val="2"/>
    </font>
    <font>
      <i/>
      <sz val="9"/>
      <color indexed="8"/>
      <name val="Calibri"/>
      <family val="2"/>
    </font>
    <font>
      <sz val="9"/>
      <color indexed="8"/>
      <name val="Calibri"/>
      <family val="2"/>
    </font>
    <font>
      <b/>
      <sz val="14"/>
      <color indexed="8"/>
      <name val="Arial"/>
      <family val="2"/>
    </font>
    <font>
      <i/>
      <sz val="8"/>
      <color indexed="8"/>
      <name val="Arial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/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/>
    <xf numFmtId="0" fontId="0" fillId="0" borderId="5" xfId="0" applyBorder="1"/>
    <xf numFmtId="0" fontId="0" fillId="2" borderId="2" xfId="0" applyFill="1" applyBorder="1"/>
    <xf numFmtId="0" fontId="0" fillId="0" borderId="4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9" fillId="0" borderId="0" xfId="0" applyFont="1" applyAlignment="1"/>
    <xf numFmtId="0" fontId="0" fillId="0" borderId="0" xfId="0" applyAlignment="1"/>
    <xf numFmtId="0" fontId="0" fillId="0" borderId="4" xfId="0" applyBorder="1" applyAlignment="1"/>
    <xf numFmtId="0" fontId="13" fillId="0" borderId="6" xfId="0" applyFont="1" applyBorder="1" applyAlignment="1">
      <alignment vertical="top" wrapText="1"/>
    </xf>
    <xf numFmtId="0" fontId="0" fillId="0" borderId="3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4" xfId="0" applyFont="1" applyBorder="1"/>
    <xf numFmtId="0" fontId="0" fillId="0" borderId="9" xfId="0" applyFont="1" applyBorder="1"/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/>
    <xf numFmtId="0" fontId="3" fillId="0" borderId="3" xfId="0" applyFont="1" applyBorder="1" applyAlignment="1"/>
    <xf numFmtId="0" fontId="0" fillId="0" borderId="3" xfId="0" applyBorder="1" applyAlignment="1"/>
    <xf numFmtId="0" fontId="10" fillId="0" borderId="3" xfId="0" applyFont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3" xfId="0" applyFont="1" applyBorder="1" applyAlignment="1"/>
    <xf numFmtId="0" fontId="0" fillId="0" borderId="7" xfId="0" applyFont="1" applyBorder="1" applyAlignment="1"/>
    <xf numFmtId="0" fontId="0" fillId="0" borderId="13" xfId="0" applyFont="1" applyBorder="1" applyAlignment="1"/>
    <xf numFmtId="0" fontId="0" fillId="0" borderId="0" xfId="0" applyFont="1" applyBorder="1" applyAlignment="1"/>
    <xf numFmtId="0" fontId="0" fillId="0" borderId="14" xfId="0" applyFont="1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0" xfId="0" applyFont="1" applyAlignment="1"/>
    <xf numFmtId="0" fontId="1" fillId="0" borderId="10" xfId="0" applyFont="1" applyBorder="1" applyAlignment="1">
      <alignment horizontal="center"/>
    </xf>
    <xf numFmtId="0" fontId="0" fillId="0" borderId="11" xfId="0" applyBorder="1" applyAlignment="1"/>
    <xf numFmtId="0" fontId="0" fillId="0" borderId="12" xfId="0" applyBorder="1" applyAlignment="1"/>
    <xf numFmtId="0" fontId="0" fillId="0" borderId="11" xfId="0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9" fillId="0" borderId="3" xfId="0" applyFont="1" applyBorder="1" applyAlignment="1"/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6" xfId="0" applyBorder="1" applyAlignment="1"/>
    <xf numFmtId="0" fontId="0" fillId="0" borderId="7" xfId="0" applyBorder="1" applyAlignment="1"/>
    <xf numFmtId="14" fontId="0" fillId="0" borderId="10" xfId="0" applyNumberForma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" xfId="0" applyBorder="1" applyAlignment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3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1" fillId="0" borderId="10" xfId="0" applyFont="1" applyBorder="1" applyAlignment="1"/>
    <xf numFmtId="0" fontId="1" fillId="0" borderId="12" xfId="0" applyFont="1" applyBorder="1" applyAlignment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tabSelected="1" workbookViewId="0">
      <selection sqref="A1:N4"/>
    </sheetView>
  </sheetViews>
  <sheetFormatPr defaultRowHeight="15" x14ac:dyDescent="0.25"/>
  <cols>
    <col min="1" max="1" width="18.28515625" customWidth="1"/>
    <col min="2" max="12" width="9.85546875" customWidth="1"/>
  </cols>
  <sheetData>
    <row r="1" spans="1:14" x14ac:dyDescent="0.25">
      <c r="A1" s="77" t="s">
        <v>54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x14ac:dyDescent="0.2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4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x14ac:dyDescent="0.25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14" x14ac:dyDescent="0.25">
      <c r="A5" s="87" t="s">
        <v>0</v>
      </c>
      <c r="B5" s="88"/>
      <c r="C5" s="71" t="s">
        <v>5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72"/>
    </row>
    <row r="6" spans="1:14" x14ac:dyDescent="0.25">
      <c r="A6" s="87" t="s">
        <v>6</v>
      </c>
      <c r="B6" s="88"/>
      <c r="C6" s="71" t="s">
        <v>7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72"/>
    </row>
    <row r="7" spans="1:14" x14ac:dyDescent="0.25">
      <c r="A7" s="87" t="s">
        <v>1</v>
      </c>
      <c r="B7" s="88"/>
      <c r="C7" s="73">
        <v>40597</v>
      </c>
      <c r="D7" s="74"/>
      <c r="E7" s="74"/>
      <c r="F7" s="74"/>
      <c r="G7" s="74"/>
      <c r="H7" s="74"/>
      <c r="I7" s="74"/>
      <c r="J7" s="74"/>
      <c r="K7" s="74"/>
      <c r="L7" s="74"/>
      <c r="M7" s="74"/>
      <c r="N7" s="75"/>
    </row>
    <row r="8" spans="1:14" x14ac:dyDescent="0.25">
      <c r="A8" s="87" t="s">
        <v>2</v>
      </c>
      <c r="B8" s="88"/>
      <c r="C8" s="71" t="s">
        <v>10</v>
      </c>
      <c r="D8" s="40"/>
      <c r="E8" s="40"/>
      <c r="F8" s="40"/>
      <c r="G8" s="40"/>
      <c r="H8" s="40"/>
      <c r="I8" s="40"/>
      <c r="J8" s="40"/>
      <c r="K8" s="40"/>
      <c r="L8" s="40"/>
      <c r="M8" s="40"/>
      <c r="N8" s="72"/>
    </row>
    <row r="9" spans="1:14" x14ac:dyDescent="0.25">
      <c r="A9" s="87" t="s">
        <v>3</v>
      </c>
      <c r="B9" s="88"/>
      <c r="C9" s="76" t="s">
        <v>8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</row>
    <row r="10" spans="1:14" x14ac:dyDescent="0.25">
      <c r="A10" s="83" t="s">
        <v>4</v>
      </c>
      <c r="B10" s="84"/>
      <c r="C10" s="26" t="s">
        <v>9</v>
      </c>
      <c r="D10" s="26"/>
      <c r="E10" s="26"/>
      <c r="F10" s="26"/>
      <c r="G10" s="26"/>
      <c r="H10" s="26"/>
      <c r="I10" s="26"/>
      <c r="J10" s="26"/>
      <c r="K10" s="26"/>
      <c r="L10" s="26"/>
      <c r="M10" s="76"/>
      <c r="N10" s="76"/>
    </row>
    <row r="11" spans="1:14" x14ac:dyDescent="0.25">
      <c r="A11" s="85"/>
      <c r="B11" s="8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</row>
    <row r="12" spans="1:14" x14ac:dyDescent="0.25">
      <c r="A12" s="80" t="s">
        <v>11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</row>
    <row r="13" spans="1:14" x14ac:dyDescent="0.25">
      <c r="A13" s="50"/>
      <c r="B13" s="50"/>
      <c r="C13" s="50"/>
      <c r="D13" s="50"/>
      <c r="E13" s="50"/>
      <c r="F13" s="50"/>
      <c r="G13" s="50"/>
      <c r="H13" s="50"/>
      <c r="I13" s="82"/>
      <c r="J13" s="82"/>
      <c r="K13" s="82"/>
      <c r="L13" s="82"/>
      <c r="M13" s="82"/>
      <c r="N13" s="82"/>
    </row>
    <row r="14" spans="1:14" x14ac:dyDescent="0.25">
      <c r="A14" s="82"/>
      <c r="B14" s="82"/>
      <c r="C14" s="82"/>
      <c r="D14" s="82"/>
      <c r="E14" s="82"/>
      <c r="F14" s="82"/>
      <c r="G14" s="82"/>
      <c r="H14" s="82"/>
      <c r="I14" s="51" t="s">
        <v>12</v>
      </c>
      <c r="J14" s="89"/>
      <c r="K14" s="90"/>
      <c r="L14" s="51" t="s">
        <v>13</v>
      </c>
      <c r="M14" s="89"/>
      <c r="N14" s="90"/>
    </row>
    <row r="15" spans="1:14" ht="15" customHeight="1" x14ac:dyDescent="0.25">
      <c r="A15" s="55" t="s">
        <v>14</v>
      </c>
      <c r="B15" s="62" t="s">
        <v>15</v>
      </c>
      <c r="C15" s="63"/>
      <c r="D15" s="63"/>
      <c r="E15" s="63"/>
      <c r="F15" s="63"/>
      <c r="G15" s="63"/>
      <c r="H15" s="64"/>
      <c r="I15" s="55" t="s">
        <v>16</v>
      </c>
      <c r="J15" s="55" t="s">
        <v>17</v>
      </c>
      <c r="K15" s="55" t="s">
        <v>18</v>
      </c>
      <c r="L15" s="55" t="s">
        <v>21</v>
      </c>
      <c r="M15" s="55" t="s">
        <v>19</v>
      </c>
      <c r="N15" s="55" t="s">
        <v>20</v>
      </c>
    </row>
    <row r="16" spans="1:14" x14ac:dyDescent="0.25">
      <c r="A16" s="56"/>
      <c r="B16" s="65"/>
      <c r="C16" s="66"/>
      <c r="D16" s="66"/>
      <c r="E16" s="66"/>
      <c r="F16" s="66"/>
      <c r="G16" s="66"/>
      <c r="H16" s="67"/>
      <c r="I16" s="56"/>
      <c r="J16" s="56"/>
      <c r="K16" s="56"/>
      <c r="L16" s="56"/>
      <c r="M16" s="56"/>
      <c r="N16" s="56"/>
    </row>
    <row r="17" spans="1:14" x14ac:dyDescent="0.25">
      <c r="A17" s="57"/>
      <c r="B17" s="68"/>
      <c r="C17" s="69"/>
      <c r="D17" s="69"/>
      <c r="E17" s="69"/>
      <c r="F17" s="69"/>
      <c r="G17" s="69"/>
      <c r="H17" s="70"/>
      <c r="I17" s="57"/>
      <c r="J17" s="57"/>
      <c r="K17" s="57"/>
      <c r="L17" s="57"/>
      <c r="M17" s="57"/>
      <c r="N17" s="57"/>
    </row>
    <row r="18" spans="1:14" x14ac:dyDescent="0.25">
      <c r="A18" s="2">
        <v>1</v>
      </c>
      <c r="B18" s="26" t="s">
        <v>22</v>
      </c>
      <c r="C18" s="26"/>
      <c r="D18" s="26"/>
      <c r="E18" s="26"/>
      <c r="F18" s="26"/>
      <c r="G18" s="26"/>
      <c r="H18" s="26"/>
      <c r="I18" s="2">
        <v>1</v>
      </c>
      <c r="J18" s="2">
        <v>7.5</v>
      </c>
      <c r="K18" s="2">
        <f>J18*4</f>
        <v>30</v>
      </c>
      <c r="L18" s="2"/>
      <c r="M18" s="2"/>
      <c r="N18" s="2"/>
    </row>
    <row r="19" spans="1:14" x14ac:dyDescent="0.25">
      <c r="A19" s="2">
        <v>2</v>
      </c>
      <c r="B19" s="26" t="s">
        <v>23</v>
      </c>
      <c r="C19" s="26"/>
      <c r="D19" s="26"/>
      <c r="E19" s="26"/>
      <c r="F19" s="26"/>
      <c r="G19" s="26"/>
      <c r="H19" s="26"/>
      <c r="I19" s="2">
        <v>1</v>
      </c>
      <c r="J19" s="2">
        <v>2</v>
      </c>
      <c r="K19" s="2">
        <f>J19*4</f>
        <v>8</v>
      </c>
      <c r="L19" s="2"/>
      <c r="M19" s="2"/>
      <c r="N19" s="2"/>
    </row>
    <row r="20" spans="1:14" x14ac:dyDescent="0.25">
      <c r="A20" s="2">
        <v>3</v>
      </c>
      <c r="B20" s="26" t="s">
        <v>24</v>
      </c>
      <c r="C20" s="26"/>
      <c r="D20" s="26"/>
      <c r="E20" s="26"/>
      <c r="F20" s="26"/>
      <c r="G20" s="26"/>
      <c r="H20" s="26"/>
      <c r="I20" s="2">
        <v>1</v>
      </c>
      <c r="J20" s="2">
        <v>0.5</v>
      </c>
      <c r="K20" s="2">
        <f t="shared" ref="K20:K27" si="0">J20*4</f>
        <v>2</v>
      </c>
      <c r="L20" s="2"/>
      <c r="M20" s="2"/>
      <c r="N20" s="2"/>
    </row>
    <row r="21" spans="1:14" x14ac:dyDescent="0.25">
      <c r="A21" s="2">
        <v>4</v>
      </c>
      <c r="B21" s="26" t="s">
        <v>25</v>
      </c>
      <c r="C21" s="26"/>
      <c r="D21" s="26"/>
      <c r="E21" s="26"/>
      <c r="F21" s="26"/>
      <c r="G21" s="26"/>
      <c r="H21" s="26"/>
      <c r="I21" s="2">
        <v>1</v>
      </c>
      <c r="J21" s="2">
        <v>1</v>
      </c>
      <c r="K21" s="2">
        <f t="shared" si="0"/>
        <v>4</v>
      </c>
      <c r="L21" s="2"/>
      <c r="M21" s="2"/>
      <c r="N21" s="2"/>
    </row>
    <row r="22" spans="1:14" x14ac:dyDescent="0.25">
      <c r="A22" s="2">
        <v>5</v>
      </c>
      <c r="B22" s="26" t="s">
        <v>26</v>
      </c>
      <c r="C22" s="26"/>
      <c r="D22" s="26"/>
      <c r="E22" s="26"/>
      <c r="F22" s="26"/>
      <c r="G22" s="26"/>
      <c r="H22" s="26"/>
      <c r="I22" s="2">
        <v>1</v>
      </c>
      <c r="J22" s="2">
        <v>1</v>
      </c>
      <c r="K22" s="2">
        <f t="shared" si="0"/>
        <v>4</v>
      </c>
      <c r="L22" s="2"/>
      <c r="M22" s="2"/>
      <c r="N22" s="2"/>
    </row>
    <row r="23" spans="1:14" x14ac:dyDescent="0.25">
      <c r="A23" s="2">
        <v>6</v>
      </c>
      <c r="B23" s="26" t="s">
        <v>27</v>
      </c>
      <c r="C23" s="26"/>
      <c r="D23" s="26"/>
      <c r="E23" s="26"/>
      <c r="F23" s="26"/>
      <c r="G23" s="26"/>
      <c r="H23" s="26"/>
      <c r="I23" s="2">
        <v>1</v>
      </c>
      <c r="J23" s="2">
        <v>1</v>
      </c>
      <c r="K23" s="2">
        <f t="shared" si="0"/>
        <v>4</v>
      </c>
      <c r="L23" s="2"/>
      <c r="M23" s="2"/>
      <c r="N23" s="2"/>
    </row>
    <row r="24" spans="1:14" x14ac:dyDescent="0.25">
      <c r="A24" s="2">
        <v>7</v>
      </c>
      <c r="B24" s="26" t="s">
        <v>28</v>
      </c>
      <c r="C24" s="26"/>
      <c r="D24" s="26"/>
      <c r="E24" s="26"/>
      <c r="F24" s="26"/>
      <c r="G24" s="26"/>
      <c r="H24" s="26"/>
      <c r="I24" s="2">
        <v>1</v>
      </c>
      <c r="J24" s="2">
        <v>2</v>
      </c>
      <c r="K24" s="2">
        <f t="shared" si="0"/>
        <v>8</v>
      </c>
      <c r="L24" s="2"/>
      <c r="M24" s="2"/>
      <c r="N24" s="2"/>
    </row>
    <row r="25" spans="1:14" x14ac:dyDescent="0.25">
      <c r="A25" s="2">
        <v>8</v>
      </c>
      <c r="B25" s="26" t="s">
        <v>29</v>
      </c>
      <c r="C25" s="26"/>
      <c r="D25" s="26"/>
      <c r="E25" s="26"/>
      <c r="F25" s="26"/>
      <c r="G25" s="26"/>
      <c r="H25" s="26"/>
      <c r="I25" s="2">
        <v>1</v>
      </c>
      <c r="J25" s="2">
        <v>1</v>
      </c>
      <c r="K25" s="2">
        <f t="shared" si="0"/>
        <v>4</v>
      </c>
      <c r="L25" s="2"/>
      <c r="M25" s="2"/>
      <c r="N25" s="2"/>
    </row>
    <row r="26" spans="1:14" x14ac:dyDescent="0.25">
      <c r="A26" s="2">
        <v>9</v>
      </c>
      <c r="B26" s="26" t="s">
        <v>30</v>
      </c>
      <c r="C26" s="26"/>
      <c r="D26" s="26"/>
      <c r="E26" s="26"/>
      <c r="F26" s="26"/>
      <c r="G26" s="26"/>
      <c r="H26" s="26"/>
      <c r="I26" s="2">
        <v>1</v>
      </c>
      <c r="J26" s="2">
        <v>1</v>
      </c>
      <c r="K26" s="2">
        <f t="shared" si="0"/>
        <v>4</v>
      </c>
      <c r="L26" s="2"/>
      <c r="M26" s="2"/>
      <c r="N26" s="2"/>
    </row>
    <row r="27" spans="1:14" x14ac:dyDescent="0.25">
      <c r="A27" s="6">
        <v>10</v>
      </c>
      <c r="B27" s="26" t="s">
        <v>55</v>
      </c>
      <c r="C27" s="26"/>
      <c r="D27" s="26"/>
      <c r="E27" s="26"/>
      <c r="F27" s="26"/>
      <c r="G27" s="26"/>
      <c r="H27" s="26"/>
      <c r="I27" s="2">
        <v>1</v>
      </c>
      <c r="J27" s="2">
        <v>3</v>
      </c>
      <c r="K27" s="2">
        <f t="shared" si="0"/>
        <v>12</v>
      </c>
      <c r="L27" s="2"/>
      <c r="M27" s="2"/>
      <c r="N27" s="2"/>
    </row>
    <row r="28" spans="1:14" x14ac:dyDescent="0.25">
      <c r="A28" s="39" t="s">
        <v>31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</row>
    <row r="29" spans="1:14" x14ac:dyDescent="0.25">
      <c r="A29" s="36" t="s">
        <v>52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</row>
    <row r="30" spans="1:14" x14ac:dyDescent="0.25">
      <c r="A30" s="36" t="s">
        <v>53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</row>
    <row r="31" spans="1:14" x14ac:dyDescent="0.25">
      <c r="A31" s="38" t="s">
        <v>32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</row>
    <row r="32" spans="1:14" x14ac:dyDescent="0.2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</row>
    <row r="33" spans="1:14" x14ac:dyDescent="0.25">
      <c r="A33" s="50" t="s">
        <v>33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ht="17.25" x14ac:dyDescent="0.25">
      <c r="A34" s="3" t="s">
        <v>34</v>
      </c>
      <c r="B34" s="51" t="s">
        <v>35</v>
      </c>
      <c r="C34" s="54"/>
      <c r="D34" s="54"/>
      <c r="E34" s="54"/>
      <c r="F34" s="54"/>
      <c r="G34" s="54"/>
      <c r="H34" s="54"/>
      <c r="I34" s="54"/>
      <c r="J34" s="54"/>
      <c r="K34" s="53"/>
      <c r="L34" s="51" t="s">
        <v>20</v>
      </c>
      <c r="M34" s="52"/>
      <c r="N34" s="53"/>
    </row>
    <row r="35" spans="1:14" x14ac:dyDescent="0.25">
      <c r="A35" s="4" t="s">
        <v>61</v>
      </c>
      <c r="B35" s="3">
        <v>1</v>
      </c>
      <c r="C35" s="3">
        <v>2</v>
      </c>
      <c r="D35" s="3">
        <v>3</v>
      </c>
      <c r="E35" s="3">
        <v>4</v>
      </c>
      <c r="F35" s="3">
        <v>5</v>
      </c>
      <c r="G35" s="3">
        <v>6</v>
      </c>
      <c r="H35" s="3">
        <v>7</v>
      </c>
      <c r="I35" s="3">
        <v>8</v>
      </c>
      <c r="J35" s="3">
        <v>9</v>
      </c>
      <c r="K35" s="3">
        <v>10</v>
      </c>
      <c r="L35" s="3" t="s">
        <v>36</v>
      </c>
      <c r="M35" s="5" t="s">
        <v>37</v>
      </c>
      <c r="N35" s="5" t="s">
        <v>38</v>
      </c>
    </row>
    <row r="36" spans="1:14" x14ac:dyDescent="0.25">
      <c r="A36" s="1" t="s">
        <v>39</v>
      </c>
      <c r="B36" s="2">
        <v>5</v>
      </c>
      <c r="C36" s="2">
        <v>3</v>
      </c>
      <c r="D36" s="2">
        <v>2</v>
      </c>
      <c r="E36" s="2"/>
      <c r="F36" s="2"/>
      <c r="G36" s="2"/>
      <c r="H36" s="2"/>
      <c r="I36" s="2"/>
      <c r="J36" s="2"/>
      <c r="K36" s="2">
        <v>1</v>
      </c>
      <c r="L36" s="2">
        <f>SUM(B36:K36)</f>
        <v>11</v>
      </c>
      <c r="M36" s="2">
        <f t="shared" ref="M36:N40" si="1">L36</f>
        <v>11</v>
      </c>
      <c r="N36" s="2">
        <f t="shared" si="1"/>
        <v>11</v>
      </c>
    </row>
    <row r="37" spans="1:14" x14ac:dyDescent="0.25">
      <c r="A37" s="1" t="s">
        <v>40</v>
      </c>
      <c r="B37" s="2"/>
      <c r="C37" s="2">
        <v>2</v>
      </c>
      <c r="D37" s="2">
        <v>3</v>
      </c>
      <c r="E37" s="2"/>
      <c r="F37" s="2"/>
      <c r="G37" s="2">
        <v>3</v>
      </c>
      <c r="H37" s="2"/>
      <c r="I37" s="2"/>
      <c r="J37" s="2"/>
      <c r="K37" s="2">
        <v>2</v>
      </c>
      <c r="L37" s="2">
        <f>B37+C37+D37+E37+F37+G37+H37+I37+J37+K37</f>
        <v>10</v>
      </c>
      <c r="M37" s="2">
        <f t="shared" si="1"/>
        <v>10</v>
      </c>
      <c r="N37" s="2">
        <f t="shared" si="1"/>
        <v>10</v>
      </c>
    </row>
    <row r="38" spans="1:14" x14ac:dyDescent="0.25">
      <c r="A38" s="1" t="s">
        <v>41</v>
      </c>
      <c r="B38" s="2"/>
      <c r="C38" s="2">
        <v>2</v>
      </c>
      <c r="D38" s="2"/>
      <c r="E38" s="2"/>
      <c r="F38" s="2">
        <v>2</v>
      </c>
      <c r="G38" s="2">
        <v>4</v>
      </c>
      <c r="H38" s="2"/>
      <c r="I38" s="2"/>
      <c r="J38" s="2"/>
      <c r="K38" s="2">
        <v>2</v>
      </c>
      <c r="L38" s="2">
        <f>B38+C38+D38+E38+F38+G38+H38+I38+J38+K38</f>
        <v>10</v>
      </c>
      <c r="M38" s="2">
        <f t="shared" si="1"/>
        <v>10</v>
      </c>
      <c r="N38" s="2">
        <f t="shared" si="1"/>
        <v>10</v>
      </c>
    </row>
    <row r="39" spans="1:14" x14ac:dyDescent="0.25">
      <c r="A39" s="1" t="s">
        <v>42</v>
      </c>
      <c r="B39" s="2"/>
      <c r="C39" s="2">
        <v>2</v>
      </c>
      <c r="D39" s="2">
        <v>3</v>
      </c>
      <c r="E39" s="2">
        <v>2</v>
      </c>
      <c r="F39" s="2"/>
      <c r="G39" s="2">
        <v>2</v>
      </c>
      <c r="H39" s="2"/>
      <c r="I39" s="2"/>
      <c r="J39" s="2"/>
      <c r="K39" s="2">
        <v>1</v>
      </c>
      <c r="L39" s="2">
        <f>B39+C39+D39+E39+F39+G39+H39+I39+J39+K39</f>
        <v>10</v>
      </c>
      <c r="M39" s="2">
        <f t="shared" si="1"/>
        <v>10</v>
      </c>
      <c r="N39" s="2">
        <f t="shared" si="1"/>
        <v>10</v>
      </c>
    </row>
    <row r="40" spans="1:14" x14ac:dyDescent="0.25">
      <c r="A40" s="12" t="s">
        <v>43</v>
      </c>
      <c r="B40" s="10"/>
      <c r="C40" s="10">
        <v>2</v>
      </c>
      <c r="D40" s="10">
        <v>3</v>
      </c>
      <c r="E40" s="10"/>
      <c r="F40" s="10"/>
      <c r="G40" s="10">
        <v>3</v>
      </c>
      <c r="H40" s="10"/>
      <c r="I40" s="10"/>
      <c r="J40" s="10"/>
      <c r="K40" s="10">
        <v>2</v>
      </c>
      <c r="L40" s="10">
        <f>B40+C40+D40+E40+F40+G40+H40+I40+J40+K40</f>
        <v>10</v>
      </c>
      <c r="M40" s="10">
        <f t="shared" si="1"/>
        <v>10</v>
      </c>
      <c r="N40" s="2">
        <f t="shared" si="1"/>
        <v>10</v>
      </c>
    </row>
    <row r="41" spans="1:14" x14ac:dyDescent="0.25">
      <c r="A41" s="7"/>
      <c r="B41" s="6"/>
      <c r="C41" s="6"/>
      <c r="D41" s="6"/>
      <c r="E41" s="6"/>
      <c r="F41" s="6"/>
      <c r="G41" s="6"/>
      <c r="H41" s="6"/>
      <c r="I41" s="6"/>
      <c r="J41" s="6"/>
      <c r="K41" s="15" t="s">
        <v>64</v>
      </c>
      <c r="L41" s="2">
        <f>L36+L37+L38+L39+L40</f>
        <v>51</v>
      </c>
      <c r="M41" s="2">
        <f>M36+M37+M38+M39+M40</f>
        <v>51</v>
      </c>
      <c r="N41" s="2">
        <f>N36+N37+N38+N39+N40</f>
        <v>51</v>
      </c>
    </row>
    <row r="42" spans="1:14" x14ac:dyDescent="0.25">
      <c r="A42" s="8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</row>
    <row r="43" spans="1:14" x14ac:dyDescent="0.25">
      <c r="A43" s="13" t="s">
        <v>62</v>
      </c>
      <c r="B43" s="5">
        <v>1</v>
      </c>
      <c r="C43" s="5">
        <v>2</v>
      </c>
      <c r="D43" s="5">
        <v>3</v>
      </c>
      <c r="E43" s="5">
        <v>4</v>
      </c>
      <c r="F43" s="5">
        <v>5</v>
      </c>
      <c r="G43" s="5">
        <v>6</v>
      </c>
      <c r="H43" s="5">
        <v>7</v>
      </c>
      <c r="I43" s="5">
        <v>8</v>
      </c>
      <c r="J43" s="5">
        <v>9</v>
      </c>
      <c r="K43" s="5">
        <v>10</v>
      </c>
      <c r="L43" s="5" t="s">
        <v>36</v>
      </c>
      <c r="M43" s="5" t="s">
        <v>37</v>
      </c>
      <c r="N43" s="5" t="s">
        <v>38</v>
      </c>
    </row>
    <row r="44" spans="1:14" x14ac:dyDescent="0.25">
      <c r="A44" s="1" t="s">
        <v>39</v>
      </c>
      <c r="B44" s="2">
        <v>1.5</v>
      </c>
      <c r="C44" s="2"/>
      <c r="D44" s="2"/>
      <c r="E44" s="2"/>
      <c r="F44" s="2"/>
      <c r="G44" s="2"/>
      <c r="H44" s="2">
        <v>1</v>
      </c>
      <c r="I44" s="2">
        <v>1</v>
      </c>
      <c r="J44" s="2">
        <v>1</v>
      </c>
      <c r="K44" s="2">
        <v>2</v>
      </c>
      <c r="L44" s="2">
        <f>B44+C44+D44+E44+F44+G44+H44+I44+J44+K44</f>
        <v>6.5</v>
      </c>
      <c r="M44" s="2">
        <f>M36+L44</f>
        <v>17.5</v>
      </c>
      <c r="N44" s="2">
        <f>M44</f>
        <v>17.5</v>
      </c>
    </row>
    <row r="45" spans="1:14" x14ac:dyDescent="0.25">
      <c r="A45" s="1" t="s">
        <v>40</v>
      </c>
      <c r="B45" s="2"/>
      <c r="C45" s="2">
        <v>1</v>
      </c>
      <c r="D45" s="2"/>
      <c r="E45" s="2"/>
      <c r="F45" s="2"/>
      <c r="G45" s="2"/>
      <c r="H45" s="2">
        <v>1</v>
      </c>
      <c r="I45" s="2">
        <v>2</v>
      </c>
      <c r="J45" s="2"/>
      <c r="K45" s="2">
        <v>3</v>
      </c>
      <c r="L45" s="2">
        <f>B45+C45+D45+E45+F45+G45+H45+I45+J45+K45</f>
        <v>7</v>
      </c>
      <c r="M45" s="2">
        <f>M37+L45</f>
        <v>17</v>
      </c>
      <c r="N45" s="2">
        <f>M45</f>
        <v>17</v>
      </c>
    </row>
    <row r="46" spans="1:14" x14ac:dyDescent="0.25">
      <c r="A46" s="1" t="s">
        <v>41</v>
      </c>
      <c r="B46" s="2"/>
      <c r="C46" s="2"/>
      <c r="D46" s="2"/>
      <c r="E46" s="2"/>
      <c r="F46" s="2"/>
      <c r="G46" s="2">
        <v>3</v>
      </c>
      <c r="H46" s="2"/>
      <c r="I46" s="2">
        <v>1</v>
      </c>
      <c r="J46" s="2"/>
      <c r="K46" s="2">
        <v>4</v>
      </c>
      <c r="L46" s="2">
        <f>B46+C46+D46+E46+F46+G46+H46+I46+J46+K46</f>
        <v>8</v>
      </c>
      <c r="M46" s="2">
        <f>M38+L46</f>
        <v>18</v>
      </c>
      <c r="N46" s="2">
        <f>M46</f>
        <v>18</v>
      </c>
    </row>
    <row r="47" spans="1:14" x14ac:dyDescent="0.25">
      <c r="A47" s="1" t="s">
        <v>42</v>
      </c>
      <c r="B47" s="2"/>
      <c r="C47" s="2"/>
      <c r="D47" s="2"/>
      <c r="E47" s="2">
        <v>1</v>
      </c>
      <c r="F47" s="2"/>
      <c r="G47" s="2"/>
      <c r="H47" s="2">
        <v>3</v>
      </c>
      <c r="I47" s="2"/>
      <c r="J47" s="2">
        <v>1</v>
      </c>
      <c r="K47" s="2">
        <v>2</v>
      </c>
      <c r="L47" s="2">
        <f>B47+C47+D47+E47+F47+G47+H47+I47+J47+K47</f>
        <v>7</v>
      </c>
      <c r="M47" s="2">
        <f>M39+L47</f>
        <v>17</v>
      </c>
      <c r="N47" s="2">
        <f>M47</f>
        <v>17</v>
      </c>
    </row>
    <row r="48" spans="1:14" x14ac:dyDescent="0.25">
      <c r="A48" s="12" t="s">
        <v>43</v>
      </c>
      <c r="B48" s="10">
        <v>1</v>
      </c>
      <c r="C48" s="10"/>
      <c r="D48" s="10"/>
      <c r="E48" s="10">
        <v>1</v>
      </c>
      <c r="F48" s="10"/>
      <c r="G48" s="10"/>
      <c r="H48" s="10">
        <v>2</v>
      </c>
      <c r="I48" s="10"/>
      <c r="J48" s="10">
        <v>2</v>
      </c>
      <c r="K48" s="10"/>
      <c r="L48" s="10">
        <f>B48+C48+D48+E48+F48+G48+H48+I48+J48+K48</f>
        <v>6</v>
      </c>
      <c r="M48" s="10">
        <f>M40+L48</f>
        <v>16</v>
      </c>
      <c r="N48" s="2">
        <f>M48</f>
        <v>16</v>
      </c>
    </row>
    <row r="49" spans="1:14" x14ac:dyDescent="0.25">
      <c r="A49" s="7"/>
      <c r="B49" s="6"/>
      <c r="C49" s="6"/>
      <c r="D49" s="6"/>
      <c r="E49" s="6"/>
      <c r="F49" s="6"/>
      <c r="G49" s="6"/>
      <c r="H49" s="6"/>
      <c r="I49" s="6"/>
      <c r="J49" s="6"/>
      <c r="K49" s="15" t="s">
        <v>64</v>
      </c>
      <c r="L49" s="2">
        <f>L44+L45+L46+L47+L48</f>
        <v>34.5</v>
      </c>
      <c r="M49" s="2">
        <f>M44+M45+M46+M47+M48</f>
        <v>85.5</v>
      </c>
      <c r="N49" s="2">
        <f>N44+N45+N46+N47+N48</f>
        <v>85.5</v>
      </c>
    </row>
    <row r="50" spans="1:14" x14ac:dyDescent="0.25">
      <c r="A50" s="8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1:14" x14ac:dyDescent="0.25">
      <c r="A51" s="13" t="s">
        <v>63</v>
      </c>
      <c r="B51" s="5">
        <v>1</v>
      </c>
      <c r="C51" s="5">
        <v>2</v>
      </c>
      <c r="D51" s="5">
        <v>3</v>
      </c>
      <c r="E51" s="5">
        <v>4</v>
      </c>
      <c r="F51" s="5">
        <v>5</v>
      </c>
      <c r="G51" s="5">
        <v>6</v>
      </c>
      <c r="H51" s="5">
        <v>7</v>
      </c>
      <c r="I51" s="5">
        <v>8</v>
      </c>
      <c r="J51" s="5">
        <v>9</v>
      </c>
      <c r="K51" s="5">
        <v>10</v>
      </c>
      <c r="L51" s="5" t="s">
        <v>36</v>
      </c>
      <c r="M51" s="5" t="s">
        <v>37</v>
      </c>
      <c r="N51" s="5" t="s">
        <v>38</v>
      </c>
    </row>
    <row r="52" spans="1:14" x14ac:dyDescent="0.25">
      <c r="A52" s="1" t="s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>
        <f>B52+C52+D52+E52+F52+G52+H52+I52+J52+K52</f>
        <v>0</v>
      </c>
      <c r="M52" s="2">
        <f>M44+L52</f>
        <v>17.5</v>
      </c>
      <c r="N52" s="2">
        <f>M52</f>
        <v>17.5</v>
      </c>
    </row>
    <row r="53" spans="1:14" x14ac:dyDescent="0.25">
      <c r="A53" s="1" t="s">
        <v>40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>
        <f>B53+C53+D53+E53+F53+G53+H53+I53+J53+K53</f>
        <v>0</v>
      </c>
      <c r="M53" s="2">
        <f>M45+L53</f>
        <v>17</v>
      </c>
      <c r="N53" s="2">
        <f>M53</f>
        <v>17</v>
      </c>
    </row>
    <row r="54" spans="1:14" x14ac:dyDescent="0.25">
      <c r="A54" s="1" t="s">
        <v>41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>
        <f>B54+C54+D54+E54+F54+G54+H54+I54+J54+K54</f>
        <v>0</v>
      </c>
      <c r="M54" s="2">
        <f>M46+L54</f>
        <v>18</v>
      </c>
      <c r="N54" s="2">
        <f>M54</f>
        <v>18</v>
      </c>
    </row>
    <row r="55" spans="1:14" x14ac:dyDescent="0.25">
      <c r="A55" s="1" t="s">
        <v>42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>
        <f>B55+C55+D55+E55+F55+G55+H55+I55+J55+K55</f>
        <v>0</v>
      </c>
      <c r="M55" s="2">
        <f>M47+L55</f>
        <v>17</v>
      </c>
      <c r="N55" s="2">
        <f>M55</f>
        <v>17</v>
      </c>
    </row>
    <row r="56" spans="1:14" x14ac:dyDescent="0.25">
      <c r="A56" s="12" t="s">
        <v>43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>
        <f>B56+C56+D56+E56+F56+G56+H56+I56+J56+K56</f>
        <v>0</v>
      </c>
      <c r="M56" s="10">
        <f>M48+L56</f>
        <v>16</v>
      </c>
      <c r="N56" s="2">
        <f>M56</f>
        <v>16</v>
      </c>
    </row>
    <row r="57" spans="1:14" x14ac:dyDescent="0.25">
      <c r="A57" s="7"/>
      <c r="B57" s="6"/>
      <c r="C57" s="6"/>
      <c r="D57" s="6"/>
      <c r="E57" s="6"/>
      <c r="F57" s="6"/>
      <c r="G57" s="6"/>
      <c r="H57" s="6"/>
      <c r="I57" s="6"/>
      <c r="J57" s="6"/>
      <c r="K57" s="15" t="s">
        <v>64</v>
      </c>
      <c r="L57" s="2">
        <f>L52+L53+L54+L55+L56</f>
        <v>0</v>
      </c>
      <c r="M57" s="2">
        <f>M52+M53+M54+M55+M56</f>
        <v>85.5</v>
      </c>
      <c r="N57" s="2">
        <f>N52+N53+N54+N55+N56</f>
        <v>85.5</v>
      </c>
    </row>
    <row r="58" spans="1:14" x14ac:dyDescent="0.25">
      <c r="A58" s="8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</row>
    <row r="59" spans="1:14" x14ac:dyDescent="0.25">
      <c r="A59" s="13" t="s">
        <v>65</v>
      </c>
      <c r="B59" s="5">
        <v>1</v>
      </c>
      <c r="C59" s="5">
        <v>2</v>
      </c>
      <c r="D59" s="5">
        <v>3</v>
      </c>
      <c r="E59" s="5">
        <v>4</v>
      </c>
      <c r="F59" s="5">
        <v>5</v>
      </c>
      <c r="G59" s="5">
        <v>6</v>
      </c>
      <c r="H59" s="5">
        <v>7</v>
      </c>
      <c r="I59" s="5">
        <v>8</v>
      </c>
      <c r="J59" s="5">
        <v>9</v>
      </c>
      <c r="K59" s="5">
        <v>10</v>
      </c>
      <c r="L59" s="5" t="s">
        <v>36</v>
      </c>
      <c r="M59" s="5" t="s">
        <v>37</v>
      </c>
      <c r="N59" s="5" t="s">
        <v>38</v>
      </c>
    </row>
    <row r="60" spans="1:14" x14ac:dyDescent="0.25">
      <c r="A60" s="1" t="s">
        <v>39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>
        <f>B60+C60+D60+E60+F60+G60+H60+I60+J60+K60</f>
        <v>0</v>
      </c>
      <c r="M60" s="2">
        <f>M52+L60</f>
        <v>17.5</v>
      </c>
      <c r="N60" s="2">
        <f>M60</f>
        <v>17.5</v>
      </c>
    </row>
    <row r="61" spans="1:14" x14ac:dyDescent="0.25">
      <c r="A61" s="1" t="s">
        <v>40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>
        <f>B61+C61+D61+E61+F61+G61+H61+I61+J61+K61</f>
        <v>0</v>
      </c>
      <c r="M61" s="2">
        <f>M53+L61</f>
        <v>17</v>
      </c>
      <c r="N61" s="2">
        <f>M61</f>
        <v>17</v>
      </c>
    </row>
    <row r="62" spans="1:14" x14ac:dyDescent="0.25">
      <c r="A62" s="1" t="s">
        <v>41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>
        <f>B62+C62+D62+E62+F62+G62+H62+I62+J62+K62</f>
        <v>0</v>
      </c>
      <c r="M62" s="2">
        <f>M54+L62</f>
        <v>18</v>
      </c>
      <c r="N62" s="2">
        <f>M62</f>
        <v>18</v>
      </c>
    </row>
    <row r="63" spans="1:14" x14ac:dyDescent="0.25">
      <c r="A63" s="1" t="s">
        <v>42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>
        <f>B63+C63+D63+E63+F63+G63+H63+I63+J63+K63</f>
        <v>0</v>
      </c>
      <c r="M63" s="2">
        <f>M55+L63</f>
        <v>17</v>
      </c>
      <c r="N63" s="2">
        <f>M63</f>
        <v>17</v>
      </c>
    </row>
    <row r="64" spans="1:14" x14ac:dyDescent="0.25">
      <c r="A64" s="1" t="s">
        <v>43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>
        <f>B64+C64+D64+E64+F64+G64+H64+I64+J64+K64</f>
        <v>0</v>
      </c>
      <c r="M64" s="2">
        <f>M56+L64</f>
        <v>16</v>
      </c>
      <c r="N64" s="2">
        <f>M64</f>
        <v>16</v>
      </c>
    </row>
    <row r="65" spans="1:14" x14ac:dyDescent="0.25">
      <c r="A65" s="11"/>
      <c r="B65" s="9"/>
      <c r="C65" s="9"/>
      <c r="D65" s="9"/>
      <c r="E65" s="9"/>
      <c r="F65" s="9"/>
      <c r="G65" s="9"/>
      <c r="H65" s="9"/>
      <c r="I65" s="9"/>
      <c r="J65" s="9"/>
      <c r="K65" s="16" t="s">
        <v>64</v>
      </c>
      <c r="L65" s="2">
        <f>L60+L61+L62+L63+L64</f>
        <v>0</v>
      </c>
      <c r="M65" s="2">
        <f>M60+M61+M62+M63+M64</f>
        <v>85.5</v>
      </c>
      <c r="N65" s="2">
        <f>N60+N61+N62+N63+N64</f>
        <v>85.5</v>
      </c>
    </row>
    <row r="66" spans="1:14" x14ac:dyDescent="0.25">
      <c r="A66" s="11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</row>
    <row r="67" spans="1:14" x14ac:dyDescent="0.25">
      <c r="A67" s="11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</row>
    <row r="68" spans="1:14" x14ac:dyDescent="0.25">
      <c r="A68" s="11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</row>
    <row r="69" spans="1:14" x14ac:dyDescent="0.25">
      <c r="A69" s="27" t="s">
        <v>44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</row>
    <row r="70" spans="1:14" x14ac:dyDescent="0.2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</row>
    <row r="71" spans="1:14" x14ac:dyDescent="0.25">
      <c r="A71" s="30" t="s">
        <v>68</v>
      </c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2"/>
    </row>
    <row r="72" spans="1:14" x14ac:dyDescent="0.25">
      <c r="A72" s="33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5"/>
    </row>
    <row r="73" spans="1:14" x14ac:dyDescent="0.25">
      <c r="A73" s="58" t="s">
        <v>51</v>
      </c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40"/>
    </row>
    <row r="74" spans="1:14" x14ac:dyDescent="0.25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28"/>
    </row>
    <row r="75" spans="1:14" x14ac:dyDescent="0.25">
      <c r="A75" s="27" t="s">
        <v>45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spans="1:14" x14ac:dyDescent="0.25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</row>
    <row r="77" spans="1:14" ht="15" customHeight="1" x14ac:dyDescent="0.25">
      <c r="A77" s="30" t="s">
        <v>66</v>
      </c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2"/>
    </row>
    <row r="78" spans="1:14" x14ac:dyDescent="0.25">
      <c r="A78" s="33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5"/>
    </row>
    <row r="79" spans="1:14" x14ac:dyDescent="0.25">
      <c r="A79" s="61" t="s">
        <v>46</v>
      </c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</row>
    <row r="80" spans="1:14" x14ac:dyDescent="0.25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</row>
    <row r="81" spans="1:14" x14ac:dyDescent="0.25">
      <c r="A81" s="30" t="s">
        <v>67</v>
      </c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2"/>
    </row>
    <row r="82" spans="1:14" x14ac:dyDescent="0.25">
      <c r="A82" s="33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5"/>
    </row>
    <row r="83" spans="1:14" ht="15" customHeight="1" x14ac:dyDescent="0.25">
      <c r="A83" s="41" t="s">
        <v>47</v>
      </c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0"/>
    </row>
    <row r="84" spans="1:14" ht="15" customHeight="1" x14ac:dyDescent="0.25">
      <c r="A84" s="27" t="s">
        <v>48</v>
      </c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</row>
    <row r="85" spans="1:14" x14ac:dyDescent="0.25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</row>
    <row r="86" spans="1:14" x14ac:dyDescent="0.25">
      <c r="A86" s="30" t="s">
        <v>69</v>
      </c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4"/>
    </row>
    <row r="87" spans="1:14" x14ac:dyDescent="0.25">
      <c r="A87" s="45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7"/>
    </row>
    <row r="88" spans="1:14" x14ac:dyDescent="0.25">
      <c r="A88" s="48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49"/>
    </row>
    <row r="89" spans="1:14" x14ac:dyDescent="0.25">
      <c r="A89" s="41" t="s">
        <v>49</v>
      </c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0"/>
    </row>
    <row r="90" spans="1:14" x14ac:dyDescent="0.25">
      <c r="A90" s="27" t="s">
        <v>50</v>
      </c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spans="1:14" x14ac:dyDescent="0.25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</row>
    <row r="92" spans="1:14" x14ac:dyDescent="0.25">
      <c r="A92" s="30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2"/>
    </row>
    <row r="93" spans="1:14" x14ac:dyDescent="0.25">
      <c r="A93" s="33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5"/>
    </row>
  </sheetData>
  <mergeCells count="55">
    <mergeCell ref="B23:H23"/>
    <mergeCell ref="B20:H20"/>
    <mergeCell ref="B21:H21"/>
    <mergeCell ref="B22:H22"/>
    <mergeCell ref="A1:N4"/>
    <mergeCell ref="A12:H14"/>
    <mergeCell ref="I12:N13"/>
    <mergeCell ref="A10:B11"/>
    <mergeCell ref="C10:N11"/>
    <mergeCell ref="A5:B5"/>
    <mergeCell ref="A6:B6"/>
    <mergeCell ref="A7:B7"/>
    <mergeCell ref="A8:B8"/>
    <mergeCell ref="A9:B9"/>
    <mergeCell ref="I14:K14"/>
    <mergeCell ref="L14:N14"/>
    <mergeCell ref="B15:H17"/>
    <mergeCell ref="L15:L17"/>
    <mergeCell ref="M15:M17"/>
    <mergeCell ref="C5:N5"/>
    <mergeCell ref="C6:N6"/>
    <mergeCell ref="C7:N7"/>
    <mergeCell ref="C8:N8"/>
    <mergeCell ref="C9:N9"/>
    <mergeCell ref="A15:A17"/>
    <mergeCell ref="I15:I17"/>
    <mergeCell ref="J15:J17"/>
    <mergeCell ref="K15:K17"/>
    <mergeCell ref="A92:N93"/>
    <mergeCell ref="A73:N74"/>
    <mergeCell ref="A75:N76"/>
    <mergeCell ref="A79:N80"/>
    <mergeCell ref="A83:N83"/>
    <mergeCell ref="A84:N85"/>
    <mergeCell ref="N15:N17"/>
    <mergeCell ref="B24:H24"/>
    <mergeCell ref="B25:H25"/>
    <mergeCell ref="B26:H26"/>
    <mergeCell ref="B18:H18"/>
    <mergeCell ref="B19:H19"/>
    <mergeCell ref="A89:N89"/>
    <mergeCell ref="A90:N91"/>
    <mergeCell ref="A86:N88"/>
    <mergeCell ref="A81:N82"/>
    <mergeCell ref="A33:N33"/>
    <mergeCell ref="L34:N34"/>
    <mergeCell ref="B34:K34"/>
    <mergeCell ref="B27:H27"/>
    <mergeCell ref="A69:N70"/>
    <mergeCell ref="A71:N72"/>
    <mergeCell ref="A77:N78"/>
    <mergeCell ref="A30:N30"/>
    <mergeCell ref="A29:N29"/>
    <mergeCell ref="A31:N32"/>
    <mergeCell ref="A28:N28"/>
  </mergeCells>
  <phoneticPr fontId="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/>
  </sheetViews>
  <sheetFormatPr defaultColWidth="13.140625" defaultRowHeight="15" x14ac:dyDescent="0.25"/>
  <cols>
    <col min="1" max="1" width="7.5703125" style="19" bestFit="1" customWidth="1"/>
    <col min="2" max="2" width="15" style="19" bestFit="1" customWidth="1"/>
    <col min="3" max="4" width="13.140625" style="19"/>
    <col min="5" max="5" width="36.28515625" style="21" bestFit="1" customWidth="1"/>
    <col min="6" max="6" width="13.7109375" style="19" bestFit="1" customWidth="1"/>
    <col min="7" max="16384" width="13.140625" style="19"/>
  </cols>
  <sheetData>
    <row r="1" spans="1:10" x14ac:dyDescent="0.25">
      <c r="A1" s="24" t="s">
        <v>71</v>
      </c>
      <c r="B1" s="18">
        <f>'Status Report'!C7</f>
        <v>40597</v>
      </c>
    </row>
    <row r="2" spans="1:10" x14ac:dyDescent="0.25">
      <c r="F2" s="19" t="s">
        <v>70</v>
      </c>
    </row>
    <row r="3" spans="1:10" ht="15" customHeight="1" x14ac:dyDescent="0.25">
      <c r="A3" s="17" t="s">
        <v>60</v>
      </c>
      <c r="B3" s="19" t="s">
        <v>72</v>
      </c>
      <c r="E3" s="22" t="s">
        <v>22</v>
      </c>
      <c r="F3" s="23">
        <f>IF('Status Report'!B36+'Status Report'!B44+'Status Report'!B52+'Status Report'!B60=0,"",'Status Report'!B36+'Status Report'!B44+'Status Report'!B52+'Status Report'!B60)</f>
        <v>6.5</v>
      </c>
      <c r="H3" s="20"/>
      <c r="I3" s="20"/>
      <c r="J3" s="20"/>
    </row>
    <row r="4" spans="1:10" x14ac:dyDescent="0.25">
      <c r="A4" s="19" t="s">
        <v>56</v>
      </c>
      <c r="B4" s="19">
        <f>IF('Status Report'!L36=0, "",'Status Report'!L36)</f>
        <v>11</v>
      </c>
      <c r="E4" s="22" t="s">
        <v>23</v>
      </c>
      <c r="F4" s="23">
        <f>IF('Status Report'!C36+'Status Report'!C44+'Status Report'!C52+'Status Report'!C60=0,"",'Status Report'!C36+'Status Report'!C44+'Status Report'!C52+'Status Report'!C60)</f>
        <v>3</v>
      </c>
      <c r="H4" s="23"/>
      <c r="I4" s="23"/>
      <c r="J4" s="20"/>
    </row>
    <row r="5" spans="1:10" x14ac:dyDescent="0.25">
      <c r="A5" s="19" t="s">
        <v>57</v>
      </c>
      <c r="B5" s="19">
        <f>IF('Status Report'!L44=0, "",'Status Report'!L44)</f>
        <v>6.5</v>
      </c>
      <c r="E5" s="22" t="s">
        <v>24</v>
      </c>
      <c r="F5" s="23">
        <f>IF('Status Report'!D36+'Status Report'!D44+'Status Report'!D52+'Status Report'!D60=0,"",'Status Report'!D36+'Status Report'!D44+'Status Report'!D52+'Status Report'!D60)</f>
        <v>2</v>
      </c>
      <c r="H5" s="23"/>
      <c r="I5" s="20"/>
      <c r="J5" s="20"/>
    </row>
    <row r="6" spans="1:10" ht="15" customHeight="1" x14ac:dyDescent="0.25">
      <c r="A6" s="19" t="s">
        <v>58</v>
      </c>
      <c r="B6" s="19" t="str">
        <f>IF('Status Report'!L52=0, "",'Status Report'!L52)</f>
        <v/>
      </c>
      <c r="E6" s="22" t="s">
        <v>25</v>
      </c>
      <c r="F6" s="23" t="str">
        <f>IF('Status Report'!E36+'Status Report'!E44+'Status Report'!E52+'Status Report'!E60=0,"",'Status Report'!E36+'Status Report'!E44+'Status Report'!E52+'Status Report'!E60)</f>
        <v/>
      </c>
      <c r="H6" s="20"/>
      <c r="I6" s="20"/>
      <c r="J6" s="20"/>
    </row>
    <row r="7" spans="1:10" x14ac:dyDescent="0.25">
      <c r="A7" s="19" t="s">
        <v>59</v>
      </c>
      <c r="B7" s="19" t="str">
        <f>IF('Status Report'!L60=0, "",'Status Report'!L60)</f>
        <v/>
      </c>
      <c r="E7" s="22" t="s">
        <v>26</v>
      </c>
      <c r="F7" s="23" t="str">
        <f>IF('Status Report'!F36+'Status Report'!F44+'Status Report'!F52+'Status Report'!F60=0,"",'Status Report'!F36+'Status Report'!F44+'Status Report'!F52+'Status Report'!F60)</f>
        <v/>
      </c>
      <c r="H7" s="20"/>
      <c r="I7" s="20"/>
      <c r="J7" s="20"/>
    </row>
    <row r="8" spans="1:10" ht="15" customHeight="1" x14ac:dyDescent="0.25">
      <c r="E8" s="22" t="s">
        <v>27</v>
      </c>
      <c r="F8" s="23" t="str">
        <f>IF('Status Report'!G36+'Status Report'!G44+'Status Report'!G52+'Status Report'!G60=0,"",'Status Report'!G36+'Status Report'!G44+'Status Report'!G52+'Status Report'!G60)</f>
        <v/>
      </c>
      <c r="H8" s="20"/>
      <c r="I8" s="20"/>
      <c r="J8" s="20"/>
    </row>
    <row r="9" spans="1:10" x14ac:dyDescent="0.25">
      <c r="E9" s="22" t="s">
        <v>28</v>
      </c>
      <c r="F9" s="23">
        <f>IF('Status Report'!H36+'Status Report'!H44+'Status Report'!H52+'Status Report'!H60=0,"",'Status Report'!H36+'Status Report'!H44+'Status Report'!H52+'Status Report'!H60)</f>
        <v>1</v>
      </c>
      <c r="H9" s="20"/>
      <c r="I9" s="20"/>
      <c r="J9" s="20"/>
    </row>
    <row r="10" spans="1:10" x14ac:dyDescent="0.25">
      <c r="E10" s="22" t="s">
        <v>29</v>
      </c>
      <c r="F10" s="23">
        <f>IF('Status Report'!I36+'Status Report'!I44+'Status Report'!I52+'Status Report'!I60=0,"",'Status Report'!I36+'Status Report'!I44+'Status Report'!I52+'Status Report'!I60)</f>
        <v>1</v>
      </c>
      <c r="H10" s="20"/>
      <c r="I10" s="20"/>
      <c r="J10" s="20"/>
    </row>
    <row r="11" spans="1:10" ht="15" customHeight="1" x14ac:dyDescent="0.25">
      <c r="E11" s="22" t="s">
        <v>30</v>
      </c>
      <c r="F11" s="23">
        <f>IF('Status Report'!J36+'Status Report'!J44+'Status Report'!J52+'Status Report'!J60=0,"",'Status Report'!J36+'Status Report'!J44+'Status Report'!J52+'Status Report'!J60)</f>
        <v>1</v>
      </c>
      <c r="H11" s="20"/>
      <c r="I11" s="20"/>
      <c r="J11" s="20"/>
    </row>
    <row r="12" spans="1:10" x14ac:dyDescent="0.25">
      <c r="E12" s="22" t="s">
        <v>55</v>
      </c>
      <c r="F12" s="23">
        <f>IF('Status Report'!K36+'Status Report'!K44+'Status Report'!K52+'Status Report'!K60=0,"",'Status Report'!K36+'Status Report'!K44+'Status Report'!K52+'Status Report'!K60)</f>
        <v>3</v>
      </c>
      <c r="G12" s="20"/>
      <c r="H12" s="20"/>
      <c r="I12" s="20"/>
      <c r="J12" s="20"/>
    </row>
    <row r="14" spans="1:10" x14ac:dyDescent="0.25">
      <c r="E14" s="24" t="s">
        <v>20</v>
      </c>
      <c r="F14" s="25">
        <f>SUM(F3:F12)</f>
        <v>17.5</v>
      </c>
    </row>
  </sheetData>
  <phoneticPr fontId="0" type="noConversion"/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/>
  </sheetViews>
  <sheetFormatPr defaultRowHeight="15" x14ac:dyDescent="0.25"/>
  <cols>
    <col min="1" max="1" width="7.5703125" style="19" bestFit="1" customWidth="1"/>
    <col min="2" max="2" width="15" style="19" bestFit="1" customWidth="1"/>
    <col min="3" max="4" width="9.140625" style="19"/>
    <col min="5" max="5" width="36.28515625" style="19" bestFit="1" customWidth="1"/>
    <col min="6" max="6" width="13.7109375" style="19" bestFit="1" customWidth="1"/>
    <col min="7" max="16384" width="9.140625" style="19"/>
  </cols>
  <sheetData>
    <row r="1" spans="1:6" x14ac:dyDescent="0.25">
      <c r="A1" s="24" t="s">
        <v>71</v>
      </c>
      <c r="B1" s="18">
        <f>'Status Report'!C7</f>
        <v>40597</v>
      </c>
    </row>
    <row r="2" spans="1:6" x14ac:dyDescent="0.25">
      <c r="E2" s="21"/>
      <c r="F2" s="19" t="s">
        <v>70</v>
      </c>
    </row>
    <row r="3" spans="1:6" x14ac:dyDescent="0.25">
      <c r="A3" s="17" t="s">
        <v>60</v>
      </c>
      <c r="B3" s="19" t="s">
        <v>72</v>
      </c>
      <c r="E3" s="22" t="s">
        <v>22</v>
      </c>
      <c r="F3" s="23" t="str">
        <f>IF('Status Report'!B37+'Status Report'!B45+'Status Report'!B53+'Status Report'!B61=0,"",'Status Report'!B37+'Status Report'!B45+'Status Report'!B53+'Status Report'!B61)</f>
        <v/>
      </c>
    </row>
    <row r="4" spans="1:6" x14ac:dyDescent="0.25">
      <c r="A4" s="19" t="s">
        <v>56</v>
      </c>
      <c r="B4" s="19">
        <f>IF('Status Report'!L37=0, "",'Status Report'!L37)</f>
        <v>10</v>
      </c>
      <c r="E4" s="22" t="s">
        <v>23</v>
      </c>
      <c r="F4" s="23">
        <f>IF('Status Report'!C37+'Status Report'!C45+'Status Report'!C53+'Status Report'!C61=0,"",'Status Report'!C37+'Status Report'!C45+'Status Report'!C53+'Status Report'!C61)</f>
        <v>3</v>
      </c>
    </row>
    <row r="5" spans="1:6" x14ac:dyDescent="0.25">
      <c r="A5" s="19" t="s">
        <v>57</v>
      </c>
      <c r="B5" s="19">
        <f>IF('Status Report'!L45=0, "",'Status Report'!L45)</f>
        <v>7</v>
      </c>
      <c r="E5" s="22" t="s">
        <v>24</v>
      </c>
      <c r="F5" s="23">
        <f>IF('Status Report'!D37+'Status Report'!D45+'Status Report'!D53+'Status Report'!D61=0,"",'Status Report'!D37+'Status Report'!D45+'Status Report'!D53+'Status Report'!D61)</f>
        <v>3</v>
      </c>
    </row>
    <row r="6" spans="1:6" x14ac:dyDescent="0.25">
      <c r="A6" s="19" t="s">
        <v>58</v>
      </c>
      <c r="B6" s="19" t="str">
        <f>IF('Status Report'!L53=0, "",'Status Report'!L53)</f>
        <v/>
      </c>
      <c r="E6" s="22" t="s">
        <v>25</v>
      </c>
      <c r="F6" s="23" t="str">
        <f>IF('Status Report'!E37+'Status Report'!E45+'Status Report'!E53+'Status Report'!E61=0,"",'Status Report'!E37+'Status Report'!E45+'Status Report'!E53+'Status Report'!E61)</f>
        <v/>
      </c>
    </row>
    <row r="7" spans="1:6" x14ac:dyDescent="0.25">
      <c r="A7" s="19" t="s">
        <v>59</v>
      </c>
      <c r="B7" s="19" t="str">
        <f>IF('Status Report'!L61=0, "",'Status Report'!L61)</f>
        <v/>
      </c>
      <c r="E7" s="22" t="s">
        <v>26</v>
      </c>
      <c r="F7" s="23" t="str">
        <f>IF('Status Report'!F37+'Status Report'!F45+'Status Report'!F53+'Status Report'!F61=0,"",'Status Report'!F37+'Status Report'!F45+'Status Report'!F53+'Status Report'!F61)</f>
        <v/>
      </c>
    </row>
    <row r="8" spans="1:6" x14ac:dyDescent="0.25">
      <c r="E8" s="22" t="s">
        <v>27</v>
      </c>
      <c r="F8" s="23">
        <f>IF('Status Report'!G37+'Status Report'!G45+'Status Report'!G53+'Status Report'!G61=0,"",'Status Report'!G37+'Status Report'!G45+'Status Report'!G53+'Status Report'!G61)</f>
        <v>3</v>
      </c>
    </row>
    <row r="9" spans="1:6" x14ac:dyDescent="0.25">
      <c r="E9" s="22" t="s">
        <v>28</v>
      </c>
      <c r="F9" s="23">
        <f>IF('Status Report'!H37+'Status Report'!H45+'Status Report'!H53+'Status Report'!H61=0,"",'Status Report'!H37+'Status Report'!H45+'Status Report'!H53+'Status Report'!H61)</f>
        <v>1</v>
      </c>
    </row>
    <row r="10" spans="1:6" x14ac:dyDescent="0.25">
      <c r="E10" s="22" t="s">
        <v>29</v>
      </c>
      <c r="F10" s="23">
        <f>IF('Status Report'!I37+'Status Report'!I45+'Status Report'!I53+'Status Report'!I61=0,"",'Status Report'!I37+'Status Report'!I45+'Status Report'!I53+'Status Report'!I61)</f>
        <v>2</v>
      </c>
    </row>
    <row r="11" spans="1:6" x14ac:dyDescent="0.25">
      <c r="E11" s="22" t="s">
        <v>30</v>
      </c>
      <c r="F11" s="23" t="str">
        <f>IF('Status Report'!J37+'Status Report'!J45+'Status Report'!J53+'Status Report'!J61=0,"",'Status Report'!J37+'Status Report'!J45+'Status Report'!J53+'Status Report'!J61)</f>
        <v/>
      </c>
    </row>
    <row r="12" spans="1:6" x14ac:dyDescent="0.25">
      <c r="E12" s="22" t="s">
        <v>55</v>
      </c>
      <c r="F12" s="23">
        <f>IF('Status Report'!K37+'Status Report'!K45+'Status Report'!K53+'Status Report'!K61=0,"",'Status Report'!K37+'Status Report'!K45+'Status Report'!K53+'Status Report'!K61)</f>
        <v>5</v>
      </c>
    </row>
    <row r="14" spans="1:6" x14ac:dyDescent="0.25">
      <c r="E14" s="24" t="s">
        <v>20</v>
      </c>
      <c r="F14" s="25">
        <f>SUM(F3:F12)</f>
        <v>17</v>
      </c>
    </row>
  </sheetData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/>
  </sheetViews>
  <sheetFormatPr defaultRowHeight="15" x14ac:dyDescent="0.25"/>
  <cols>
    <col min="1" max="1" width="7.5703125" style="19" bestFit="1" customWidth="1"/>
    <col min="2" max="2" width="15" style="19" bestFit="1" customWidth="1"/>
    <col min="3" max="4" width="9.140625" style="19"/>
    <col min="5" max="5" width="36.28515625" style="19" bestFit="1" customWidth="1"/>
    <col min="6" max="6" width="13.7109375" style="19" bestFit="1" customWidth="1"/>
    <col min="7" max="16384" width="9.140625" style="19"/>
  </cols>
  <sheetData>
    <row r="1" spans="1:6" x14ac:dyDescent="0.25">
      <c r="A1" s="24" t="s">
        <v>71</v>
      </c>
      <c r="B1" s="18">
        <f>'Status Report'!C7</f>
        <v>40597</v>
      </c>
    </row>
    <row r="2" spans="1:6" x14ac:dyDescent="0.25">
      <c r="E2" s="21"/>
      <c r="F2" s="19" t="s">
        <v>70</v>
      </c>
    </row>
    <row r="3" spans="1:6" x14ac:dyDescent="0.25">
      <c r="A3" s="17" t="s">
        <v>60</v>
      </c>
      <c r="B3" s="19" t="s">
        <v>72</v>
      </c>
      <c r="E3" s="22" t="s">
        <v>22</v>
      </c>
      <c r="F3" s="23" t="str">
        <f>IF('Status Report'!B38+'Status Report'!B46+'Status Report'!B54+'Status Report'!B62=0,"",'Status Report'!B38+'Status Report'!B46+'Status Report'!B54+'Status Report'!B62)</f>
        <v/>
      </c>
    </row>
    <row r="4" spans="1:6" x14ac:dyDescent="0.25">
      <c r="A4" s="19" t="s">
        <v>56</v>
      </c>
      <c r="B4" s="19">
        <f>IF('Status Report'!L38=0, "",'Status Report'!L38)</f>
        <v>10</v>
      </c>
      <c r="E4" s="22" t="s">
        <v>23</v>
      </c>
      <c r="F4" s="23">
        <f>IF('Status Report'!C38+'Status Report'!C46+'Status Report'!C54+'Status Report'!C62=0,"",'Status Report'!C38+'Status Report'!C46+'Status Report'!C54+'Status Report'!C62)</f>
        <v>2</v>
      </c>
    </row>
    <row r="5" spans="1:6" x14ac:dyDescent="0.25">
      <c r="A5" s="19" t="s">
        <v>57</v>
      </c>
      <c r="B5" s="19">
        <f>IF('Status Report'!L46=0, "",'Status Report'!L46)</f>
        <v>8</v>
      </c>
      <c r="E5" s="22" t="s">
        <v>24</v>
      </c>
      <c r="F5" s="23" t="str">
        <f>IF('Status Report'!D38+'Status Report'!D46+'Status Report'!D54+'Status Report'!D62=0,"",'Status Report'!D38+'Status Report'!D46+'Status Report'!D54+'Status Report'!D62)</f>
        <v/>
      </c>
    </row>
    <row r="6" spans="1:6" x14ac:dyDescent="0.25">
      <c r="A6" s="19" t="s">
        <v>58</v>
      </c>
      <c r="B6" s="19" t="str">
        <f>IF('Status Report'!L54=0, "",'Status Report'!L54)</f>
        <v/>
      </c>
      <c r="E6" s="22" t="s">
        <v>25</v>
      </c>
      <c r="F6" s="23" t="str">
        <f>IF('Status Report'!E38+'Status Report'!E46+'Status Report'!E54+'Status Report'!E62=0,"",'Status Report'!E38+'Status Report'!E46+'Status Report'!E54+'Status Report'!E62)</f>
        <v/>
      </c>
    </row>
    <row r="7" spans="1:6" x14ac:dyDescent="0.25">
      <c r="A7" s="19" t="s">
        <v>59</v>
      </c>
      <c r="B7" s="19" t="str">
        <f>IF('Status Report'!L62=0, "",'Status Report'!L62)</f>
        <v/>
      </c>
      <c r="E7" s="22" t="s">
        <v>26</v>
      </c>
      <c r="F7" s="23">
        <f>IF('Status Report'!F38+'Status Report'!F46+'Status Report'!F54+'Status Report'!F62=0,"",'Status Report'!F38+'Status Report'!F46+'Status Report'!F54+'Status Report'!F62)</f>
        <v>2</v>
      </c>
    </row>
    <row r="8" spans="1:6" x14ac:dyDescent="0.25">
      <c r="E8" s="22" t="s">
        <v>27</v>
      </c>
      <c r="F8" s="23">
        <f>IF('Status Report'!G38+'Status Report'!G46+'Status Report'!G54+'Status Report'!G62=0,"",'Status Report'!G38+'Status Report'!G46+'Status Report'!G54+'Status Report'!G62)</f>
        <v>7</v>
      </c>
    </row>
    <row r="9" spans="1:6" x14ac:dyDescent="0.25">
      <c r="E9" s="22" t="s">
        <v>28</v>
      </c>
      <c r="F9" s="23" t="str">
        <f>IF('Status Report'!H38+'Status Report'!H46+'Status Report'!H54+'Status Report'!H62=0,"",'Status Report'!H38+'Status Report'!H46+'Status Report'!H54+'Status Report'!H62)</f>
        <v/>
      </c>
    </row>
    <row r="10" spans="1:6" x14ac:dyDescent="0.25">
      <c r="E10" s="22" t="s">
        <v>29</v>
      </c>
      <c r="F10" s="23">
        <f>IF('Status Report'!I38+'Status Report'!I46+'Status Report'!I54+'Status Report'!I62=0,"",'Status Report'!I38+'Status Report'!I46+'Status Report'!I54+'Status Report'!I62)</f>
        <v>1</v>
      </c>
    </row>
    <row r="11" spans="1:6" x14ac:dyDescent="0.25">
      <c r="E11" s="22" t="s">
        <v>30</v>
      </c>
      <c r="F11" s="23" t="str">
        <f>IF('Status Report'!J38+'Status Report'!J46+'Status Report'!J54+'Status Report'!J62=0,"",'Status Report'!J38+'Status Report'!J46+'Status Report'!J54+'Status Report'!J62)</f>
        <v/>
      </c>
    </row>
    <row r="12" spans="1:6" x14ac:dyDescent="0.25">
      <c r="E12" s="22" t="s">
        <v>55</v>
      </c>
      <c r="F12" s="23">
        <f>IF('Status Report'!K38+'Status Report'!K46+'Status Report'!K54+'Status Report'!K62=0,"",'Status Report'!K38+'Status Report'!K46+'Status Report'!K54+'Status Report'!K62)</f>
        <v>6</v>
      </c>
    </row>
    <row r="14" spans="1:6" x14ac:dyDescent="0.25">
      <c r="E14" s="24" t="s">
        <v>20</v>
      </c>
      <c r="F14" s="25">
        <f>SUM(F3:F12)</f>
        <v>18</v>
      </c>
    </row>
  </sheetData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/>
  </sheetViews>
  <sheetFormatPr defaultRowHeight="15" x14ac:dyDescent="0.25"/>
  <cols>
    <col min="1" max="1" width="7.5703125" style="19" bestFit="1" customWidth="1"/>
    <col min="2" max="2" width="15" style="19" bestFit="1" customWidth="1"/>
    <col min="3" max="4" width="9.140625" style="19"/>
    <col min="5" max="5" width="36.28515625" style="19" bestFit="1" customWidth="1"/>
    <col min="6" max="16384" width="9.140625" style="19"/>
  </cols>
  <sheetData>
    <row r="1" spans="1:6" x14ac:dyDescent="0.25">
      <c r="A1" s="24" t="s">
        <v>71</v>
      </c>
      <c r="B1" s="18">
        <f>'Status Report'!C7</f>
        <v>40597</v>
      </c>
    </row>
    <row r="2" spans="1:6" x14ac:dyDescent="0.25">
      <c r="E2" s="21"/>
      <c r="F2" s="19" t="s">
        <v>70</v>
      </c>
    </row>
    <row r="3" spans="1:6" x14ac:dyDescent="0.25">
      <c r="A3" s="17" t="s">
        <v>60</v>
      </c>
      <c r="B3" s="19" t="s">
        <v>72</v>
      </c>
      <c r="E3" s="22" t="s">
        <v>22</v>
      </c>
      <c r="F3" s="23" t="str">
        <f>IF('Status Report'!B39+'Status Report'!B47+'Status Report'!B55+'Status Report'!B63=0,"",'Status Report'!B39+'Status Report'!B47+'Status Report'!B55+'Status Report'!B63)</f>
        <v/>
      </c>
    </row>
    <row r="4" spans="1:6" x14ac:dyDescent="0.25">
      <c r="A4" s="19" t="s">
        <v>56</v>
      </c>
      <c r="B4" s="19">
        <f>IF('Status Report'!L39=0, "",'Status Report'!L39)</f>
        <v>10</v>
      </c>
      <c r="E4" s="22" t="s">
        <v>23</v>
      </c>
      <c r="F4" s="23">
        <f>IF('Status Report'!C39+'Status Report'!C47+'Status Report'!C55+'Status Report'!C63=0,"",'Status Report'!C39+'Status Report'!C47+'Status Report'!C55+'Status Report'!C63)</f>
        <v>2</v>
      </c>
    </row>
    <row r="5" spans="1:6" x14ac:dyDescent="0.25">
      <c r="A5" s="19" t="s">
        <v>57</v>
      </c>
      <c r="B5" s="19">
        <f>IF('Status Report'!L47=0, "",'Status Report'!L47)</f>
        <v>7</v>
      </c>
      <c r="E5" s="22" t="s">
        <v>24</v>
      </c>
      <c r="F5" s="23">
        <f>IF('Status Report'!D39+'Status Report'!D47+'Status Report'!D55+'Status Report'!D63=0,"",'Status Report'!D39+'Status Report'!D47+'Status Report'!D55+'Status Report'!D63)</f>
        <v>3</v>
      </c>
    </row>
    <row r="6" spans="1:6" x14ac:dyDescent="0.25">
      <c r="A6" s="19" t="s">
        <v>58</v>
      </c>
      <c r="B6" s="19" t="str">
        <f>IF('Status Report'!L55=0, "",'Status Report'!L55)</f>
        <v/>
      </c>
      <c r="E6" s="22" t="s">
        <v>25</v>
      </c>
      <c r="F6" s="23">
        <f>IF('Status Report'!E39+'Status Report'!E47+'Status Report'!E55+'Status Report'!E63=0,"",'Status Report'!E39+'Status Report'!E47+'Status Report'!E55+'Status Report'!E63)</f>
        <v>3</v>
      </c>
    </row>
    <row r="7" spans="1:6" x14ac:dyDescent="0.25">
      <c r="A7" s="19" t="s">
        <v>59</v>
      </c>
      <c r="B7" s="19" t="str">
        <f>IF('Status Report'!L63=0, "",'Status Report'!L63)</f>
        <v/>
      </c>
      <c r="E7" s="22" t="s">
        <v>26</v>
      </c>
      <c r="F7" s="23" t="str">
        <f>IF('Status Report'!F39+'Status Report'!F47+'Status Report'!F55+'Status Report'!F63=0,"",'Status Report'!F39+'Status Report'!F47+'Status Report'!F55+'Status Report'!F63)</f>
        <v/>
      </c>
    </row>
    <row r="8" spans="1:6" x14ac:dyDescent="0.25">
      <c r="E8" s="22" t="s">
        <v>27</v>
      </c>
      <c r="F8" s="23">
        <f>IF('Status Report'!G39+'Status Report'!G47+'Status Report'!G55+'Status Report'!G63=0,"",'Status Report'!G39+'Status Report'!G47+'Status Report'!G55+'Status Report'!G63)</f>
        <v>2</v>
      </c>
    </row>
    <row r="9" spans="1:6" x14ac:dyDescent="0.25">
      <c r="E9" s="22" t="s">
        <v>28</v>
      </c>
      <c r="F9" s="23">
        <f>IF('Status Report'!H39+'Status Report'!H47+'Status Report'!H55+'Status Report'!H63=0,"",'Status Report'!H39+'Status Report'!H47+'Status Report'!H55+'Status Report'!H63)</f>
        <v>3</v>
      </c>
    </row>
    <row r="10" spans="1:6" x14ac:dyDescent="0.25">
      <c r="E10" s="22" t="s">
        <v>29</v>
      </c>
      <c r="F10" s="23" t="str">
        <f>IF('Status Report'!I39+'Status Report'!I47+'Status Report'!I55+'Status Report'!I63=0,"",'Status Report'!I39+'Status Report'!I47+'Status Report'!I55+'Status Report'!I63)</f>
        <v/>
      </c>
    </row>
    <row r="11" spans="1:6" x14ac:dyDescent="0.25">
      <c r="E11" s="22" t="s">
        <v>30</v>
      </c>
      <c r="F11" s="23">
        <f>IF('Status Report'!J39+'Status Report'!J47+'Status Report'!J55+'Status Report'!J63=0,"",'Status Report'!J39+'Status Report'!J47+'Status Report'!J55+'Status Report'!J63)</f>
        <v>1</v>
      </c>
    </row>
    <row r="12" spans="1:6" x14ac:dyDescent="0.25">
      <c r="E12" s="22" t="s">
        <v>55</v>
      </c>
      <c r="F12" s="23">
        <f>IF('Status Report'!K39+'Status Report'!K47+'Status Report'!K55+'Status Report'!K63=0,"",'Status Report'!K39+'Status Report'!K47+'Status Report'!K55+'Status Report'!K63)</f>
        <v>3</v>
      </c>
    </row>
    <row r="14" spans="1:6" x14ac:dyDescent="0.25">
      <c r="E14" s="24" t="s">
        <v>20</v>
      </c>
      <c r="F14" s="25">
        <f>SUM(F3:F12)</f>
        <v>17</v>
      </c>
    </row>
  </sheetData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/>
  </sheetViews>
  <sheetFormatPr defaultColWidth="7.140625" defaultRowHeight="15" x14ac:dyDescent="0.25"/>
  <cols>
    <col min="1" max="1" width="7.5703125" style="19" bestFit="1" customWidth="1"/>
    <col min="2" max="2" width="15" style="19" bestFit="1" customWidth="1"/>
    <col min="3" max="4" width="7.140625" style="19"/>
    <col min="5" max="5" width="36.28515625" style="19" bestFit="1" customWidth="1"/>
    <col min="6" max="6" width="13.7109375" style="19" bestFit="1" customWidth="1"/>
    <col min="7" max="16384" width="7.140625" style="19"/>
  </cols>
  <sheetData>
    <row r="1" spans="1:6" x14ac:dyDescent="0.25">
      <c r="A1" s="24" t="s">
        <v>71</v>
      </c>
      <c r="B1" s="18">
        <f>'Status Report'!C7</f>
        <v>40597</v>
      </c>
    </row>
    <row r="2" spans="1:6" x14ac:dyDescent="0.25">
      <c r="E2" s="21"/>
      <c r="F2" s="19" t="s">
        <v>70</v>
      </c>
    </row>
    <row r="3" spans="1:6" x14ac:dyDescent="0.25">
      <c r="A3" s="17" t="s">
        <v>60</v>
      </c>
      <c r="B3" s="19" t="s">
        <v>72</v>
      </c>
      <c r="E3" s="22" t="s">
        <v>22</v>
      </c>
      <c r="F3" s="23">
        <f>IF('Status Report'!B40+'Status Report'!B48+'Status Report'!B56+'Status Report'!B64=0,"",'Status Report'!B40+'Status Report'!B48+'Status Report'!B56+'Status Report'!B64)</f>
        <v>1</v>
      </c>
    </row>
    <row r="4" spans="1:6" x14ac:dyDescent="0.25">
      <c r="A4" s="19" t="s">
        <v>56</v>
      </c>
      <c r="B4" s="19">
        <f>IF('Status Report'!L40=0, "",'Status Report'!L40)</f>
        <v>10</v>
      </c>
      <c r="E4" s="22" t="s">
        <v>23</v>
      </c>
      <c r="F4" s="23">
        <f>IF('Status Report'!C40+'Status Report'!C48+'Status Report'!C56+'Status Report'!C64=0,"",'Status Report'!C40+'Status Report'!C48+'Status Report'!C56+'Status Report'!C64)</f>
        <v>2</v>
      </c>
    </row>
    <row r="5" spans="1:6" x14ac:dyDescent="0.25">
      <c r="A5" s="19" t="s">
        <v>57</v>
      </c>
      <c r="B5" s="19">
        <f>IF('Status Report'!L48=0, "",'Status Report'!L48)</f>
        <v>6</v>
      </c>
      <c r="E5" s="22" t="s">
        <v>24</v>
      </c>
      <c r="F5" s="23">
        <f>IF('Status Report'!D40+'Status Report'!D48+'Status Report'!D56+'Status Report'!D64=0,"",'Status Report'!D40+'Status Report'!D48+'Status Report'!D56+'Status Report'!D64)</f>
        <v>3</v>
      </c>
    </row>
    <row r="6" spans="1:6" x14ac:dyDescent="0.25">
      <c r="A6" s="19" t="s">
        <v>58</v>
      </c>
      <c r="B6" s="19" t="str">
        <f>IF('Status Report'!L56=0, "",'Status Report'!L56)</f>
        <v/>
      </c>
      <c r="E6" s="22" t="s">
        <v>25</v>
      </c>
      <c r="F6" s="23">
        <f>IF('Status Report'!E40+'Status Report'!E48+'Status Report'!E56+'Status Report'!E64=0,"",'Status Report'!E40+'Status Report'!E48+'Status Report'!E56+'Status Report'!E64)</f>
        <v>1</v>
      </c>
    </row>
    <row r="7" spans="1:6" x14ac:dyDescent="0.25">
      <c r="A7" s="19" t="s">
        <v>59</v>
      </c>
      <c r="B7" s="19" t="str">
        <f>IF('Status Report'!L64=0, "",'Status Report'!L64)</f>
        <v/>
      </c>
      <c r="E7" s="22" t="s">
        <v>26</v>
      </c>
      <c r="F7" s="23" t="str">
        <f>IF('Status Report'!F40+'Status Report'!F48+'Status Report'!F56+'Status Report'!F64=0,"",'Status Report'!F40+'Status Report'!F48+'Status Report'!F56+'Status Report'!F64)</f>
        <v/>
      </c>
    </row>
    <row r="8" spans="1:6" x14ac:dyDescent="0.25">
      <c r="E8" s="22" t="s">
        <v>27</v>
      </c>
      <c r="F8" s="23">
        <f>IF('Status Report'!G40+'Status Report'!G48+'Status Report'!G56+'Status Report'!G64=0,"",'Status Report'!G40+'Status Report'!G48+'Status Report'!G56+'Status Report'!G64)</f>
        <v>3</v>
      </c>
    </row>
    <row r="9" spans="1:6" x14ac:dyDescent="0.25">
      <c r="E9" s="22" t="s">
        <v>28</v>
      </c>
      <c r="F9" s="23">
        <f>IF('Status Report'!H40+'Status Report'!H48+'Status Report'!H56+'Status Report'!H64=0,"",'Status Report'!H40+'Status Report'!H48+'Status Report'!H56+'Status Report'!H64)</f>
        <v>2</v>
      </c>
    </row>
    <row r="10" spans="1:6" x14ac:dyDescent="0.25">
      <c r="E10" s="22" t="s">
        <v>29</v>
      </c>
      <c r="F10" s="23" t="str">
        <f>IF('Status Report'!I40+'Status Report'!I48+'Status Report'!I56+'Status Report'!I64=0,"",'Status Report'!I40+'Status Report'!I48+'Status Report'!I56+'Status Report'!I64)</f>
        <v/>
      </c>
    </row>
    <row r="11" spans="1:6" x14ac:dyDescent="0.25">
      <c r="E11" s="22" t="s">
        <v>30</v>
      </c>
      <c r="F11" s="23">
        <f>IF('Status Report'!J40+'Status Report'!J48+'Status Report'!J56+'Status Report'!J64=0,"",'Status Report'!J40+'Status Report'!J48+'Status Report'!J56+'Status Report'!J64)</f>
        <v>2</v>
      </c>
    </row>
    <row r="12" spans="1:6" x14ac:dyDescent="0.25">
      <c r="E12" s="22" t="s">
        <v>55</v>
      </c>
      <c r="F12" s="23">
        <f>IF('Status Report'!K40+'Status Report'!K48+'Status Report'!K56+'Status Report'!K64=0,"",'Status Report'!K40+'Status Report'!K48+'Status Report'!K56+'Status Report'!K64)</f>
        <v>2</v>
      </c>
    </row>
    <row r="14" spans="1:6" x14ac:dyDescent="0.25">
      <c r="E14" s="24" t="s">
        <v>20</v>
      </c>
      <c r="F14" s="25">
        <f>SUM(F3:F12)</f>
        <v>16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Status Report</vt:lpstr>
      <vt:lpstr>David</vt:lpstr>
      <vt:lpstr>Edward</vt:lpstr>
      <vt:lpstr>Shaquana</vt:lpstr>
      <vt:lpstr>Jens</vt:lpstr>
      <vt:lpstr>Adam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masonjd</dc:creator>
  <cp:lastModifiedBy>Edward</cp:lastModifiedBy>
  <dcterms:created xsi:type="dcterms:W3CDTF">2011-02-11T15:54:44Z</dcterms:created>
  <dcterms:modified xsi:type="dcterms:W3CDTF">2011-02-23T20:15:20Z</dcterms:modified>
</cp:coreProperties>
</file>